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90" yWindow="120" windowWidth="15630" windowHeight="11760"/>
  </bookViews>
  <sheets>
    <sheet name="rozpočet" sheetId="2" r:id="rId1"/>
    <sheet name="List3" sheetId="3" r:id="rId2"/>
  </sheets>
  <definedNames>
    <definedName name="_xlnm.Print_Titles" localSheetId="0">rozpočet!$13:$13</definedName>
    <definedName name="_xlnm.Print_Area" localSheetId="0">rozpočet!$A$1:$G$139</definedName>
  </definedNames>
  <calcPr calcId="125725" iterateDelta="1E-4"/>
</workbook>
</file>

<file path=xl/calcChain.xml><?xml version="1.0" encoding="utf-8"?>
<calcChain xmlns="http://schemas.openxmlformats.org/spreadsheetml/2006/main">
  <c r="E70" i="2"/>
  <c r="F133" l="1"/>
  <c r="F126"/>
  <c r="G127" l="1"/>
  <c r="D7" s="1"/>
  <c r="G57"/>
  <c r="F94" l="1"/>
  <c r="F73"/>
  <c r="F89"/>
  <c r="G27"/>
  <c r="D4" s="1"/>
  <c r="D5"/>
  <c r="G135"/>
  <c r="D8" s="1"/>
  <c r="G118"/>
  <c r="D6" s="1"/>
  <c r="D9" l="1"/>
  <c r="D10" s="1"/>
  <c r="D11" s="1"/>
  <c r="G137"/>
  <c r="G138" s="1"/>
  <c r="G139" s="1"/>
</calcChain>
</file>

<file path=xl/sharedStrings.xml><?xml version="1.0" encoding="utf-8"?>
<sst xmlns="http://schemas.openxmlformats.org/spreadsheetml/2006/main" count="369" uniqueCount="168">
  <si>
    <t>ks</t>
  </si>
  <si>
    <t>p.č.</t>
  </si>
  <si>
    <t>kod položky</t>
  </si>
  <si>
    <t>položka</t>
  </si>
  <si>
    <t>m.j.</t>
  </si>
  <si>
    <t>počet</t>
  </si>
  <si>
    <t>jed.cena</t>
  </si>
  <si>
    <t>celkem</t>
  </si>
  <si>
    <t>nákl.obv.opat.</t>
  </si>
  <si>
    <t>Cena celkem bez DPH</t>
  </si>
  <si>
    <t>Cena celkem vč. DPH</t>
  </si>
  <si>
    <t>184 10-2115</t>
  </si>
  <si>
    <t>Osazení kůlu k dřevině s uvázáním, délky kůlů do 2-3 m</t>
  </si>
  <si>
    <t>Zhotovení obalu kmene v jedné vrstvě - plastová chránička</t>
  </si>
  <si>
    <t xml:space="preserve">Řez stromů průměr koruny do 2m, po výsadbě </t>
  </si>
  <si>
    <t>184 80-6111</t>
  </si>
  <si>
    <t>specifikace</t>
  </si>
  <si>
    <r>
      <t xml:space="preserve">Výsadba dřeviny s balem </t>
    </r>
    <r>
      <rPr>
        <sz val="9"/>
        <color indexed="8"/>
        <rFont val="Arial"/>
        <family val="2"/>
        <charset val="238"/>
      </rPr>
      <t>do předem vyhloubené jamky se zalitím, přes 500 do 600 mm</t>
    </r>
  </si>
  <si>
    <t>Náklady na sazenici (OK 12-14 cm s balem) - Tilia cordata Vk 3xp 12-14</t>
  </si>
  <si>
    <t>DPH 21%</t>
  </si>
  <si>
    <t>kg</t>
  </si>
  <si>
    <r>
      <t>m</t>
    </r>
    <r>
      <rPr>
        <vertAlign val="superscript"/>
        <sz val="9"/>
        <rFont val="Arial"/>
        <family val="2"/>
        <charset val="238"/>
      </rPr>
      <t>2</t>
    </r>
  </si>
  <si>
    <t>Založení travo-bylinného porostu výsevem</t>
  </si>
  <si>
    <t>Hloubení jamek pro vysazování rostlin bez výměny půdy, přes 0,40 do 1,00 m3</t>
  </si>
  <si>
    <t>Výsadba prostokoř. keře bez výměny půdy</t>
  </si>
  <si>
    <t>Náklady na sazenici (OK 12-14 cm s balem) - Acer platanoides Vk 3xp 12-14</t>
  </si>
  <si>
    <t>Náklady na sazenici (OK 12-14 cm s balem) - Prunus avium Vk 3xp 12-14</t>
  </si>
  <si>
    <t>18580-3211</t>
  </si>
  <si>
    <t>18580-4312</t>
  </si>
  <si>
    <t>Uválcování povrchu trávníku</t>
  </si>
  <si>
    <t>Dovoz závlahové vody do 6km</t>
  </si>
  <si>
    <t>18585-1111</t>
  </si>
  <si>
    <t>162 20-1102</t>
  </si>
  <si>
    <t>181 10-1102</t>
  </si>
  <si>
    <t>998 22-3011</t>
  </si>
  <si>
    <t>t</t>
  </si>
  <si>
    <t>184 81-3111</t>
  </si>
  <si>
    <t>PŘÍPRAVNÉ PRÁCE</t>
  </si>
  <si>
    <t>VÝSADBA STROMŮ A KEŘŮ</t>
  </si>
  <si>
    <t>výsadba prostokoř. strom do vel. odrostek nebo ovocný strom vysokokmen prostokořenný</t>
  </si>
  <si>
    <t>výsadba alejového stromu s balem</t>
  </si>
  <si>
    <t>Ochrana proti škodám zvěří nátěrem - keře</t>
  </si>
  <si>
    <t>Ochrana proti škodám zvěří nátěrem - stromy</t>
  </si>
  <si>
    <t>Plošná úprava terénu s urovnáním povrchu, bez doplnění ornice, v hornině 1 až 4</t>
  </si>
  <si>
    <t>Kč/100bm</t>
  </si>
  <si>
    <t>Přípravné práce celkem:</t>
  </si>
  <si>
    <t>Obnova cesty celkem:</t>
  </si>
  <si>
    <t>Výsadba stromů a keřů celkem:</t>
  </si>
  <si>
    <t>Založení travo-bylinné směsi na okraje cesty celkem:</t>
  </si>
  <si>
    <t>Následná péče celkem:</t>
  </si>
  <si>
    <t>Štěrk frakce 0/32mm + doprava</t>
  </si>
  <si>
    <t>Štěrk frakce 0/64mm + doprava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</si>
  <si>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</si>
  <si>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Hloubení jamek pro vysazování bez výměny půdy, přes 0,125 do 0,40 m</t>
    </r>
    <r>
      <rPr>
        <sz val="9"/>
        <rFont val="Calibri"/>
        <family val="2"/>
        <charset val="238"/>
      </rPr>
      <t>³</t>
    </r>
  </si>
  <si>
    <t>Kč/ha</t>
  </si>
  <si>
    <t>Odstranění nevhodných dřevin, odstranění náletu do 10 cm průměru kmene na řezné ploše pařezu</t>
  </si>
  <si>
    <t>kontrolní součet</t>
  </si>
  <si>
    <t>výsadba prostokoř. keře bez výměny půdy</t>
  </si>
  <si>
    <t>Obdělání půdy kultivátorováním</t>
  </si>
  <si>
    <t>Obdělání půdy vláčením</t>
  </si>
  <si>
    <t>Obdělání půdy válením</t>
  </si>
  <si>
    <t>Obdělání půdy hrabáním</t>
  </si>
  <si>
    <t>Osivo - travo-bylinná směs namíchaná na zakázku - Agrostis</t>
  </si>
  <si>
    <t>Řez stromů výchovný</t>
  </si>
  <si>
    <t>Odvoz ořezaných částí koruny</t>
  </si>
  <si>
    <t>zatravnění nebo obnova travního porostu (vč. ceny osiva) - zatravnění</t>
  </si>
  <si>
    <t>Štěrkový trávník - TYP A, B</t>
  </si>
  <si>
    <t>Náklady na sazenici (OK 12-14 cm s balem) - Quercus petraea Vk 3xp 12-14</t>
  </si>
  <si>
    <t>Náklady na sazenici (keř prostokořený) 40-50 - Cornus sanguinea</t>
  </si>
  <si>
    <t>Náklady na sazenici (keř prostokořený) 40-50 -Corylus avellana</t>
  </si>
  <si>
    <t>Náklady na sazenici (keř prostokořený) 40-50 -  Crataegus monogyna</t>
  </si>
  <si>
    <t>Náklady na sazenici (keř prostokořený) 40-50 -  Prunus spinosa</t>
  </si>
  <si>
    <t>Náklady na sazenici (keř prostokořený) 40-50 - Euonymus europaeus</t>
  </si>
  <si>
    <t>Ořezy - ošetřování stromů a alejí, I. Kategorie (ošetření řezných ploch, popř. dutin, odkliz dřevní hmoty vč. štěpkování)</t>
  </si>
  <si>
    <t>Ořezy - ošetřování stromů a alejí, II. Kategorie (ošetření řezných ploch, popř. dutin, odkliz dřevní hmoty vč. štěpkování)</t>
  </si>
  <si>
    <t>Ořezy - ošetřování stromů a alejí, III. Kategorie (ošetření řezných ploch, popř. dutin, odkliz dřevní hmoty vč. štěpkování)</t>
  </si>
  <si>
    <t>Geodetické práce - vytyčení parcel obnovovaných cest</t>
  </si>
  <si>
    <t>Kácení - průměr kmene na řez.ploše pařezu do 20cm (vč. odstranění hmoty a pařezu)</t>
  </si>
  <si>
    <t>Kácení - průměr kmene na řez.ploše pařezu 20-30cm (vč. odstranění hmoty a pařezu)</t>
  </si>
  <si>
    <t>Kácení - průměr kmene na řez.ploše pařezu 30-40cm (vč. odstranění hmoty a pařezu)</t>
  </si>
  <si>
    <t>Kácení - průměr kmene na řez.ploše pařezu 40-50cm (vč. odstranění hmoty a pařezu)</t>
  </si>
  <si>
    <t>Kácení - průměr kmene na řez.ploše pařezu 50-60cm (vč. odstranění hmoty a pařezu)</t>
  </si>
  <si>
    <t>Kácení - průměr kmene na řez.ploše pařezu 70-80cm (vč. odstranění hmoty a pařezu)</t>
  </si>
  <si>
    <t>celková rekapitulace</t>
  </si>
  <si>
    <t>přípravné práce</t>
  </si>
  <si>
    <t>výsadba stromů a keřů</t>
  </si>
  <si>
    <t>založení travo-bylinné směsi na okraji cest</t>
  </si>
  <si>
    <t>ZALOŽENÍ TRAVO-BYLINNÉ SMĚSI NA OKRAJE CEST</t>
  </si>
  <si>
    <t>CELKEM bez DPH</t>
  </si>
  <si>
    <t>CELKEM s DPH</t>
  </si>
  <si>
    <t>Ořezy - ošetřování stromů a alejí, I. Kategorie - 1Z - zdravotní řez u velice mladých jedinců (ošetření řezných ploch, popř. dutin, odkliz dřevní hmoty vč. štěpkování)</t>
  </si>
  <si>
    <t>Náklady na sazenici (OK 12-14 cm s balem) - Sorbus aucuparia Vk 3xp 12-14</t>
  </si>
  <si>
    <t>Osivo pro štěrkové trávníky, ref. Agrostis trávníky s. r. o.</t>
  </si>
  <si>
    <t>Následná péče o výsadby - jednotlivé stromy / cena na 1 rok následné péče za kus</t>
  </si>
  <si>
    <t>Plastová chránička kmene, výška 1,8m</t>
  </si>
  <si>
    <t>Náklady spojené s rozvozem vody</t>
  </si>
  <si>
    <t>Borka mulčovací drobná</t>
  </si>
  <si>
    <t>Dřevěné příčky  ke spojení kůlů (3 ks/strom)</t>
  </si>
  <si>
    <t>Úvazkový popruh, hřeby</t>
  </si>
  <si>
    <t>Dřevěný kotvící kůl délka 3m, průměr 8cm, impregnovaný</t>
  </si>
  <si>
    <t>183 10-1121</t>
  </si>
  <si>
    <t>Ukotvení dřeviny třemi a více kůly průměru do 100 mm, délky přes 2 m do 3m</t>
  </si>
  <si>
    <t>184 21-5133</t>
  </si>
  <si>
    <t>184 21-5412</t>
  </si>
  <si>
    <t>184 81-3134</t>
  </si>
  <si>
    <t>Ochrana dřevin před okusem zvěří chemicky nátěrem - listnatých, výšky přes 70cm</t>
  </si>
  <si>
    <t>Řez stromů výchovný před 2m do 4m</t>
  </si>
  <si>
    <t>184 80-6112</t>
  </si>
  <si>
    <t>Zhotovení závlahové mísy u solitérních dřevin, o průměru mísy přes 0,5 do 1m</t>
  </si>
  <si>
    <t>kontrolní součet/1ks</t>
  </si>
  <si>
    <t>Výsadba stromů bez balu do předem vyhloubené jamky se zalitím, při v. kmene do 1,8m</t>
  </si>
  <si>
    <t>184 20-1111</t>
  </si>
  <si>
    <t>184 21-5113</t>
  </si>
  <si>
    <t>kontrolní součet /1ks</t>
  </si>
  <si>
    <t>Plastová chránička kmene, výška 1,5m</t>
  </si>
  <si>
    <t>Vodorovné přemístění do 50 m výkopku z horniny tř. 1 až 4 - TYP A</t>
  </si>
  <si>
    <t>Úprava pláně se zhutněním - TYP A</t>
  </si>
  <si>
    <t>Založení travo-bylinného porostu výsevem - TYP A</t>
  </si>
  <si>
    <t>Vodorovné přemístění do 50 m výkopku z horniny tř. 1 až 4 - TYP B</t>
  </si>
  <si>
    <t>Úprava pláně se zhutněním - TYP B</t>
  </si>
  <si>
    <t>Založení travo-bylinného porostu výsevem - TYP B</t>
  </si>
  <si>
    <t>obnova cest</t>
  </si>
  <si>
    <t xml:space="preserve">OBNOVA CEST A DOPROVODNÉ VEGETACE V OBCI CHORUŠICE - MÍSTNÍ ČÁSTI CHOROUŠKY A VELKÝ ÚJEZD
</t>
  </si>
  <si>
    <t>OBNOVA CEST</t>
  </si>
  <si>
    <t>Náklady na sazenici (ovocný strom prostok.) - Prunus cerasus Vk 150-180</t>
  </si>
  <si>
    <t>Náklady na sazenici (ovocný strom prostok.) - Juglans regia Vk 150-180</t>
  </si>
  <si>
    <t>Náklady na sazenici (ovocný strom prostok.) - Malus domestica -směs odrůd Vk 150-180</t>
  </si>
  <si>
    <t>Náklady na sazenici (ovocný strom prostok.) - Prunus avium - směs starých odrůd Vk 150-180</t>
  </si>
  <si>
    <t>Náklady na sazenici (ovocný strom prostok.) - Prunus avium - směs současných odrůd Vk 150-180</t>
  </si>
  <si>
    <t>Náklady na sazenici (ovocný strom prostok.) - Pyrus communis - směs starých odrůd Vk 150-180</t>
  </si>
  <si>
    <t>Náklady na sazenici (ovocný strom prostok.) - Pyrus communis - směs současných odrůd Vk 150-180</t>
  </si>
  <si>
    <t>Náklady na sazenici (ovocný strom prostok.) - Pyrus communis - Pyrus communis subsp. pyraster Vk 150-180</t>
  </si>
  <si>
    <t>Náklady na sazenici (ovocný strom prostok.) - Prunus domestica Vk 150-180</t>
  </si>
  <si>
    <t>Náklady na sazenici (ovocný strom prostok.) - Prunus insititia Vk 150-180</t>
  </si>
  <si>
    <t>Náklady na sazenici (ovocný strom prostok.) - Prunus italica Vk 150-180</t>
  </si>
  <si>
    <t>Náklady na sazenici (ovocný strom prostok.) - Sorbus aucuparia ´Moravský Sladkoplodý´ Vk 150-180</t>
  </si>
  <si>
    <t>Rozprostření ornice - 3cm - TYP A</t>
  </si>
  <si>
    <t>Rozprostření ornice - 3cm - TYP B</t>
  </si>
  <si>
    <t>Uložení štěrku s promísením ornice a hutnění - TYP A</t>
  </si>
  <si>
    <t>Uložení štěrku s promísením ornice  a hutnění - TYP B</t>
  </si>
  <si>
    <t>Uložení štěrku s promísením ornice a hutnění - TYP B</t>
  </si>
  <si>
    <r>
      <t>Zálivka rostlin v plochách nad 20 m</t>
    </r>
    <r>
      <rPr>
        <sz val="9"/>
        <rFont val="Calibri"/>
        <family val="2"/>
        <charset val="238"/>
      </rPr>
      <t>² (10l/m²)</t>
    </r>
  </si>
  <si>
    <t>Hnojivo ref. Silvamix forte - tablety (4ks ke stromu)</t>
  </si>
  <si>
    <t>Chem. ochrana ref. Recervin - chem ochrana proti letnímu loupání a zimnímu ohryzu zvěří</t>
  </si>
  <si>
    <t xml:space="preserve">Hnojivo ref. Silvamix forte - tablety (5ks ke stromu) </t>
  </si>
  <si>
    <t>Chem. ochrana ref.Recervin - chem ochrana proti letnímu loupání a zimnímu ohryzu zvěří</t>
  </si>
  <si>
    <t>NÁSLEDNÁ PÉČE NA 1 ROK</t>
  </si>
  <si>
    <t>Zálivka rostlin (40 l/ 1 strom, opakováno 3x za rok)</t>
  </si>
  <si>
    <t>Chem. ochrana ref. Aversol - chem ochrana proti okusu</t>
  </si>
  <si>
    <t>Náklady na sazenici (keř prostokořený) 40-50 - Rosa canina</t>
  </si>
  <si>
    <t>Znovu uvázání stromů ke kůlům</t>
  </si>
  <si>
    <t>182 15 -1231</t>
  </si>
  <si>
    <t>12020-1101</t>
  </si>
  <si>
    <t>181 45-1131</t>
  </si>
  <si>
    <t>99823-1311</t>
  </si>
  <si>
    <t>Přesun hmot - dopravní vzdálenost do 5km (přesun zeminy na uložiště)</t>
  </si>
  <si>
    <t>následná péče na jeden rok</t>
  </si>
  <si>
    <t>Odkopávky nebo prokopávky nezapažené v hornině  - Výkop 20 cm (1307t)</t>
  </si>
  <si>
    <t>Odkopávky nebo prokopávky nezapažené v hornině  - Výkop 40 cm (926t)</t>
  </si>
  <si>
    <r>
      <t>přepočtové koeficienty - 1,8t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štěrku=1m³, 1,4t ornice =1m³</t>
    </r>
  </si>
  <si>
    <t>MĚNÍ SE POUZE PŘEPOČET NA t V ZÁVORCE, KUBATURY JSOU STEJNÉ</t>
  </si>
  <si>
    <t>ZMĚNA POČTU TUN - CHYBNÝ PŘEPOČTOVÝ INDEX</t>
  </si>
  <si>
    <t>Přesun hmot - TYP A (štěrk 0/32mm - 1341,4t, ornice 20% - 266,6t)</t>
  </si>
  <si>
    <t>Přesun hmot - ornice 3cm - TYP A (ornice - 196t)</t>
  </si>
  <si>
    <t>Přesun hmot - 1.vrstva - TYP B (štěrk 0/32mm - 418t, ornice 10% - 35t)</t>
  </si>
  <si>
    <t>Přesun hmot - 2. vrstva - TYP B (štěrk 0/64mm - 670,1, ornice 10% - 56,8t)</t>
  </si>
  <si>
    <t>Přesun hmot - ornice 3cm - TYP B (ornice 70,6t)</t>
  </si>
  <si>
    <t>Katrování ornice + manipulace s ornicí (20% TYP A - 266,6t, 10% TYP B 1.vrstva - 35t, 10% TYP B 2.vrstva - 56,8t, 3+3cm - 266,6t)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</si>
</sst>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color indexed="8"/>
      <name val="Myriad Pro"/>
      <family val="2"/>
    </font>
    <font>
      <sz val="8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name val="Calibri"/>
      <family val="2"/>
      <charset val="238"/>
    </font>
    <font>
      <b/>
      <sz val="9"/>
      <name val="Arial CE"/>
      <charset val="238"/>
    </font>
    <font>
      <sz val="9"/>
      <name val="Verdana"/>
      <family val="2"/>
      <charset val="238"/>
    </font>
    <font>
      <sz val="8"/>
      <name val="Arial"/>
      <family val="2"/>
      <charset val="238"/>
    </font>
    <font>
      <sz val="9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3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/>
    <xf numFmtId="3" fontId="7" fillId="3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Fill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/>
    <xf numFmtId="3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2" fillId="4" borderId="0" xfId="0" applyFont="1" applyFill="1"/>
    <xf numFmtId="3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/>
    <xf numFmtId="0" fontId="12" fillId="0" borderId="0" xfId="0" applyFont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164" fontId="4" fillId="5" borderId="0" xfId="0" applyNumberFormat="1" applyFont="1" applyFill="1" applyBorder="1"/>
    <xf numFmtId="0" fontId="6" fillId="6" borderId="9" xfId="0" applyFont="1" applyFill="1" applyBorder="1"/>
    <xf numFmtId="0" fontId="6" fillId="6" borderId="10" xfId="0" applyFont="1" applyFill="1" applyBorder="1" applyAlignment="1">
      <alignment horizontal="center"/>
    </xf>
    <xf numFmtId="164" fontId="6" fillId="6" borderId="10" xfId="0" applyNumberFormat="1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horizontal="center"/>
    </xf>
    <xf numFmtId="164" fontId="6" fillId="4" borderId="0" xfId="0" applyNumberFormat="1" applyFont="1" applyFill="1" applyBorder="1"/>
    <xf numFmtId="164" fontId="6" fillId="4" borderId="0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" fontId="2" fillId="4" borderId="0" xfId="0" applyNumberFormat="1" applyFont="1" applyFill="1"/>
    <xf numFmtId="3" fontId="8" fillId="2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4" fillId="4" borderId="1" xfId="1" applyNumberFormat="1" applyFont="1" applyFill="1" applyBorder="1" applyAlignment="1"/>
    <xf numFmtId="3" fontId="6" fillId="0" borderId="1" xfId="1" applyNumberFormat="1" applyFont="1" applyFill="1" applyBorder="1" applyAlignment="1"/>
    <xf numFmtId="3" fontId="4" fillId="3" borderId="1" xfId="0" applyNumberFormat="1" applyFont="1" applyFill="1" applyBorder="1" applyAlignment="1"/>
    <xf numFmtId="3" fontId="4" fillId="0" borderId="1" xfId="0" applyNumberFormat="1" applyFont="1" applyFill="1" applyBorder="1" applyAlignment="1"/>
    <xf numFmtId="3" fontId="6" fillId="0" borderId="1" xfId="0" applyNumberFormat="1" applyFont="1" applyFill="1" applyBorder="1" applyAlignment="1"/>
    <xf numFmtId="3" fontId="4" fillId="3" borderId="1" xfId="1" applyNumberFormat="1" applyFont="1" applyFill="1" applyBorder="1" applyAlignment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3" fontId="6" fillId="0" borderId="1" xfId="1" applyNumberFormat="1" applyFont="1" applyBorder="1" applyAlignment="1"/>
    <xf numFmtId="3" fontId="6" fillId="2" borderId="4" xfId="1" applyNumberFormat="1" applyFont="1" applyFill="1" applyBorder="1" applyAlignment="1"/>
    <xf numFmtId="3" fontId="4" fillId="2" borderId="1" xfId="1" applyNumberFormat="1" applyFont="1" applyFill="1" applyBorder="1" applyAlignment="1"/>
    <xf numFmtId="3" fontId="6" fillId="2" borderId="1" xfId="1" applyNumberFormat="1" applyFont="1" applyFill="1" applyBorder="1" applyAlignment="1"/>
    <xf numFmtId="3" fontId="6" fillId="4" borderId="1" xfId="1" applyNumberFormat="1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0" fontId="4" fillId="7" borderId="1" xfId="0" applyFont="1" applyFill="1" applyBorder="1" applyAlignment="1"/>
    <xf numFmtId="0" fontId="14" fillId="0" borderId="0" xfId="0" applyFont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wrapText="1"/>
    </xf>
    <xf numFmtId="165" fontId="6" fillId="6" borderId="10" xfId="0" applyNumberFormat="1" applyFont="1" applyFill="1" applyBorder="1" applyAlignment="1">
      <alignment horizontal="right"/>
    </xf>
    <xf numFmtId="165" fontId="6" fillId="6" borderId="11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0" fontId="4" fillId="3" borderId="12" xfId="0" applyFont="1" applyFill="1" applyBorder="1" applyAlignment="1">
      <alignment horizontal="left"/>
    </xf>
    <xf numFmtId="165" fontId="4" fillId="3" borderId="12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0"/>
  <sheetViews>
    <sheetView tabSelected="1" topLeftCell="A112" zoomScaleNormal="100" zoomScaleSheetLayoutView="100" workbookViewId="0">
      <selection activeCell="J129" sqref="J129"/>
    </sheetView>
  </sheetViews>
  <sheetFormatPr defaultRowHeight="12"/>
  <cols>
    <col min="1" max="1" width="4" style="1" customWidth="1"/>
    <col min="2" max="2" width="15.5703125" style="1" customWidth="1"/>
    <col min="3" max="3" width="70.28515625" style="1" customWidth="1"/>
    <col min="4" max="5" width="9.140625" style="1"/>
    <col min="6" max="6" width="9.85546875" style="23" bestFit="1" customWidth="1"/>
    <col min="7" max="7" width="9.5703125" style="23" customWidth="1"/>
    <col min="8" max="16384" width="9.140625" style="1"/>
  </cols>
  <sheetData>
    <row r="1" spans="1:47">
      <c r="A1" s="89" t="s">
        <v>122</v>
      </c>
      <c r="B1" s="89"/>
      <c r="C1" s="89"/>
      <c r="D1" s="89"/>
      <c r="E1" s="89"/>
      <c r="F1" s="89"/>
      <c r="G1" s="89"/>
    </row>
    <row r="3" spans="1:47" s="36" customFormat="1">
      <c r="A3" s="101" t="s">
        <v>83</v>
      </c>
      <c r="B3" s="101"/>
      <c r="C3" s="101"/>
      <c r="D3" s="101"/>
      <c r="E3" s="101"/>
      <c r="F3" s="47"/>
      <c r="G3" s="47"/>
    </row>
    <row r="4" spans="1:47" s="36" customFormat="1">
      <c r="A4" s="75" t="s">
        <v>84</v>
      </c>
      <c r="B4" s="75"/>
      <c r="C4" s="75"/>
      <c r="D4" s="76">
        <f>G27</f>
        <v>0</v>
      </c>
      <c r="E4" s="76"/>
      <c r="F4" s="47"/>
      <c r="G4" s="47"/>
    </row>
    <row r="5" spans="1:47">
      <c r="A5" s="75" t="s">
        <v>121</v>
      </c>
      <c r="B5" s="75"/>
      <c r="C5" s="75"/>
      <c r="D5" s="76">
        <f>G57</f>
        <v>0</v>
      </c>
      <c r="E5" s="76"/>
    </row>
    <row r="6" spans="1:47">
      <c r="A6" s="75" t="s">
        <v>85</v>
      </c>
      <c r="B6" s="75"/>
      <c r="C6" s="75"/>
      <c r="D6" s="76">
        <f>G118</f>
        <v>0</v>
      </c>
      <c r="E6" s="76"/>
    </row>
    <row r="7" spans="1:47">
      <c r="A7" s="75" t="s">
        <v>86</v>
      </c>
      <c r="B7" s="75"/>
      <c r="C7" s="75"/>
      <c r="D7" s="76">
        <f>G127</f>
        <v>0</v>
      </c>
      <c r="E7" s="76"/>
    </row>
    <row r="8" spans="1:47" ht="12.75" thickBot="1">
      <c r="A8" s="77" t="s">
        <v>156</v>
      </c>
      <c r="B8" s="77"/>
      <c r="C8" s="77"/>
      <c r="D8" s="78">
        <f>G135</f>
        <v>0</v>
      </c>
      <c r="E8" s="78"/>
    </row>
    <row r="9" spans="1:47">
      <c r="A9" s="37" t="s">
        <v>88</v>
      </c>
      <c r="B9" s="38"/>
      <c r="C9" s="39"/>
      <c r="D9" s="79">
        <f>D8+D7+D6+D5+D4</f>
        <v>0</v>
      </c>
      <c r="E9" s="79"/>
    </row>
    <row r="10" spans="1:47" ht="12.75" thickBot="1">
      <c r="A10" s="37" t="s">
        <v>19</v>
      </c>
      <c r="B10" s="38"/>
      <c r="C10" s="39"/>
      <c r="D10" s="79">
        <f>D9*0.21</f>
        <v>0</v>
      </c>
      <c r="E10" s="79"/>
    </row>
    <row r="11" spans="1:47" ht="12.75" thickBot="1">
      <c r="A11" s="40" t="s">
        <v>89</v>
      </c>
      <c r="B11" s="41"/>
      <c r="C11" s="42"/>
      <c r="D11" s="73">
        <f>SUM(D9:E10)</f>
        <v>0</v>
      </c>
      <c r="E11" s="74"/>
    </row>
    <row r="12" spans="1:47" s="33" customFormat="1">
      <c r="A12" s="43"/>
      <c r="B12" s="44"/>
      <c r="C12" s="45"/>
      <c r="D12" s="46"/>
      <c r="E12" s="46"/>
      <c r="F12" s="48"/>
      <c r="G12" s="48"/>
    </row>
    <row r="13" spans="1:47" ht="15" customHeight="1">
      <c r="A13" s="11" t="s">
        <v>1</v>
      </c>
      <c r="B13" s="11" t="s">
        <v>2</v>
      </c>
      <c r="C13" s="12" t="s">
        <v>3</v>
      </c>
      <c r="D13" s="11" t="s">
        <v>4</v>
      </c>
      <c r="E13" s="11" t="s">
        <v>5</v>
      </c>
      <c r="F13" s="49" t="s">
        <v>6</v>
      </c>
      <c r="G13" s="49" t="s">
        <v>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2" customFormat="1" ht="15" customHeight="1">
      <c r="A14" s="13"/>
      <c r="B14" s="17" t="s">
        <v>37</v>
      </c>
      <c r="C14" s="14"/>
      <c r="D14" s="13"/>
      <c r="E14" s="13"/>
      <c r="F14" s="50"/>
      <c r="G14" s="50"/>
    </row>
    <row r="15" spans="1:47" s="2" customFormat="1" ht="15" customHeight="1">
      <c r="A15" s="35">
        <v>1</v>
      </c>
      <c r="B15" s="3" t="s">
        <v>8</v>
      </c>
      <c r="C15" s="4" t="s">
        <v>76</v>
      </c>
      <c r="D15" s="3" t="s">
        <v>44</v>
      </c>
      <c r="E15" s="3">
        <v>14</v>
      </c>
      <c r="F15" s="5"/>
      <c r="G15" s="51"/>
    </row>
    <row r="16" spans="1:47" s="2" customFormat="1" ht="30.75" customHeight="1">
      <c r="A16" s="4">
        <v>2</v>
      </c>
      <c r="B16" s="3" t="s">
        <v>8</v>
      </c>
      <c r="C16" s="6" t="s">
        <v>55</v>
      </c>
      <c r="D16" s="3" t="s">
        <v>54</v>
      </c>
      <c r="E16" s="3">
        <v>0.3639</v>
      </c>
      <c r="F16" s="5"/>
      <c r="G16" s="58"/>
    </row>
    <row r="17" spans="1:47" s="2" customFormat="1" ht="15" customHeight="1">
      <c r="A17" s="35">
        <v>3</v>
      </c>
      <c r="B17" s="3" t="s">
        <v>8</v>
      </c>
      <c r="C17" s="4" t="s">
        <v>77</v>
      </c>
      <c r="D17" s="3" t="s">
        <v>0</v>
      </c>
      <c r="E17" s="3">
        <v>14</v>
      </c>
      <c r="F17" s="5"/>
      <c r="G17" s="51"/>
    </row>
    <row r="18" spans="1:47" s="2" customFormat="1" ht="15" customHeight="1">
      <c r="A18" s="35">
        <v>4</v>
      </c>
      <c r="B18" s="3" t="s">
        <v>8</v>
      </c>
      <c r="C18" s="4" t="s">
        <v>78</v>
      </c>
      <c r="D18" s="3" t="s">
        <v>0</v>
      </c>
      <c r="E18" s="3">
        <v>17</v>
      </c>
      <c r="F18" s="5"/>
      <c r="G18" s="51"/>
    </row>
    <row r="19" spans="1:47" s="2" customFormat="1" ht="15" customHeight="1">
      <c r="A19" s="35">
        <v>5</v>
      </c>
      <c r="B19" s="3" t="s">
        <v>8</v>
      </c>
      <c r="C19" s="4" t="s">
        <v>79</v>
      </c>
      <c r="D19" s="3" t="s">
        <v>0</v>
      </c>
      <c r="E19" s="3">
        <v>6</v>
      </c>
      <c r="F19" s="5"/>
      <c r="G19" s="51"/>
    </row>
    <row r="20" spans="1:47" s="2" customFormat="1" ht="15" customHeight="1">
      <c r="A20" s="35">
        <v>6</v>
      </c>
      <c r="B20" s="3" t="s">
        <v>16</v>
      </c>
      <c r="C20" s="4" t="s">
        <v>80</v>
      </c>
      <c r="D20" s="3" t="s">
        <v>0</v>
      </c>
      <c r="E20" s="3">
        <v>5</v>
      </c>
      <c r="F20" s="5"/>
      <c r="G20" s="51"/>
    </row>
    <row r="21" spans="1:47" s="2" customFormat="1" ht="15" customHeight="1">
      <c r="A21" s="35">
        <v>7</v>
      </c>
      <c r="B21" s="3" t="s">
        <v>16</v>
      </c>
      <c r="C21" s="4" t="s">
        <v>81</v>
      </c>
      <c r="D21" s="3" t="s">
        <v>0</v>
      </c>
      <c r="E21" s="3">
        <v>1</v>
      </c>
      <c r="F21" s="5"/>
      <c r="G21" s="51"/>
    </row>
    <row r="22" spans="1:47" s="2" customFormat="1" ht="15" customHeight="1">
      <c r="A22" s="35">
        <v>8</v>
      </c>
      <c r="B22" s="3" t="s">
        <v>16</v>
      </c>
      <c r="C22" s="4" t="s">
        <v>82</v>
      </c>
      <c r="D22" s="3" t="s">
        <v>0</v>
      </c>
      <c r="E22" s="3">
        <v>1</v>
      </c>
      <c r="F22" s="34"/>
      <c r="G22" s="51"/>
    </row>
    <row r="23" spans="1:47" s="2" customFormat="1" ht="25.5" customHeight="1">
      <c r="A23" s="35">
        <v>9</v>
      </c>
      <c r="B23" s="3" t="s">
        <v>8</v>
      </c>
      <c r="C23" s="6" t="s">
        <v>90</v>
      </c>
      <c r="D23" s="3" t="s">
        <v>0</v>
      </c>
      <c r="E23" s="3">
        <v>42</v>
      </c>
      <c r="F23" s="34"/>
      <c r="G23" s="51"/>
    </row>
    <row r="24" spans="1:47" s="2" customFormat="1" ht="26.25" customHeight="1">
      <c r="A24" s="35">
        <v>10</v>
      </c>
      <c r="B24" s="3" t="s">
        <v>8</v>
      </c>
      <c r="C24" s="6" t="s">
        <v>73</v>
      </c>
      <c r="D24" s="3" t="s">
        <v>0</v>
      </c>
      <c r="E24" s="3">
        <v>59</v>
      </c>
      <c r="F24" s="34"/>
      <c r="G24" s="51"/>
    </row>
    <row r="25" spans="1:47" s="2" customFormat="1" ht="24" customHeight="1">
      <c r="A25" s="35">
        <v>11</v>
      </c>
      <c r="B25" s="3" t="s">
        <v>8</v>
      </c>
      <c r="C25" s="6" t="s">
        <v>74</v>
      </c>
      <c r="D25" s="3" t="s">
        <v>0</v>
      </c>
      <c r="E25" s="3">
        <v>71</v>
      </c>
      <c r="F25" s="34"/>
      <c r="G25" s="51"/>
    </row>
    <row r="26" spans="1:47" s="2" customFormat="1" ht="24.75" customHeight="1">
      <c r="A26" s="35">
        <v>12</v>
      </c>
      <c r="B26" s="3" t="s">
        <v>8</v>
      </c>
      <c r="C26" s="6" t="s">
        <v>75</v>
      </c>
      <c r="D26" s="3" t="s">
        <v>0</v>
      </c>
      <c r="E26" s="3">
        <v>39</v>
      </c>
      <c r="F26" s="34"/>
      <c r="G26" s="51"/>
    </row>
    <row r="27" spans="1:47" s="2" customFormat="1" ht="15" customHeight="1">
      <c r="A27" s="35"/>
      <c r="B27" s="3"/>
      <c r="C27" s="90" t="s">
        <v>45</v>
      </c>
      <c r="D27" s="91"/>
      <c r="E27" s="91"/>
      <c r="F27" s="92"/>
      <c r="G27" s="52">
        <f>SUM(G15:G26)</f>
        <v>0</v>
      </c>
    </row>
    <row r="28" spans="1:47" ht="15" customHeight="1">
      <c r="A28" s="15"/>
      <c r="B28" s="18" t="s">
        <v>123</v>
      </c>
      <c r="C28" s="16"/>
      <c r="D28" s="16"/>
      <c r="E28" s="16"/>
      <c r="F28" s="53"/>
      <c r="G28" s="5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33" customFormat="1" ht="15" customHeight="1">
      <c r="A29" s="32"/>
      <c r="B29" s="98" t="s">
        <v>66</v>
      </c>
      <c r="C29" s="99"/>
      <c r="D29" s="99"/>
      <c r="E29" s="99"/>
      <c r="F29" s="99"/>
      <c r="G29" s="100"/>
    </row>
    <row r="30" spans="1:47" s="2" customFormat="1" ht="15" customHeight="1">
      <c r="A30" s="3">
        <v>13</v>
      </c>
      <c r="B30" s="3" t="s">
        <v>151</v>
      </c>
      <c r="C30" s="4" t="s">
        <v>43</v>
      </c>
      <c r="D30" s="3" t="s">
        <v>21</v>
      </c>
      <c r="E30" s="3">
        <v>6320</v>
      </c>
      <c r="F30" s="5"/>
      <c r="G30" s="54"/>
    </row>
    <row r="31" spans="1:47" ht="15" customHeight="1">
      <c r="A31" s="3">
        <v>14</v>
      </c>
      <c r="B31" s="3" t="s">
        <v>152</v>
      </c>
      <c r="C31" s="69" t="s">
        <v>157</v>
      </c>
      <c r="D31" s="3" t="s">
        <v>52</v>
      </c>
      <c r="E31" s="3">
        <v>933.4</v>
      </c>
      <c r="F31" s="5"/>
      <c r="G31" s="54"/>
      <c r="H31" s="70" t="s">
        <v>160</v>
      </c>
    </row>
    <row r="32" spans="1:47" ht="15" customHeight="1">
      <c r="A32" s="3">
        <v>15</v>
      </c>
      <c r="B32" s="3" t="s">
        <v>152</v>
      </c>
      <c r="C32" s="69" t="s">
        <v>158</v>
      </c>
      <c r="D32" s="3" t="s">
        <v>52</v>
      </c>
      <c r="E32" s="3">
        <v>661.2</v>
      </c>
      <c r="F32" s="5"/>
      <c r="G32" s="54"/>
      <c r="H32" s="70" t="s">
        <v>160</v>
      </c>
    </row>
    <row r="33" spans="1:8" s="2" customFormat="1" ht="15" customHeight="1">
      <c r="A33" s="3">
        <v>16</v>
      </c>
      <c r="B33" s="3" t="s">
        <v>32</v>
      </c>
      <c r="C33" s="4" t="s">
        <v>115</v>
      </c>
      <c r="D33" s="3" t="s">
        <v>52</v>
      </c>
      <c r="E33" s="3">
        <v>933</v>
      </c>
      <c r="F33" s="5"/>
      <c r="G33" s="54"/>
    </row>
    <row r="34" spans="1:8" ht="15" customHeight="1">
      <c r="A34" s="3">
        <v>17</v>
      </c>
      <c r="B34" s="3" t="s">
        <v>33</v>
      </c>
      <c r="C34" s="4" t="s">
        <v>116</v>
      </c>
      <c r="D34" s="3" t="s">
        <v>21</v>
      </c>
      <c r="E34" s="3">
        <v>4667</v>
      </c>
      <c r="F34" s="5"/>
      <c r="G34" s="54"/>
    </row>
    <row r="35" spans="1:8" ht="15" customHeight="1">
      <c r="A35" s="3">
        <v>18</v>
      </c>
      <c r="B35" s="3" t="s">
        <v>16</v>
      </c>
      <c r="C35" s="4" t="s">
        <v>138</v>
      </c>
      <c r="D35" s="3" t="s">
        <v>21</v>
      </c>
      <c r="E35" s="3">
        <v>4667</v>
      </c>
      <c r="F35" s="5"/>
      <c r="G35" s="54"/>
    </row>
    <row r="36" spans="1:8" ht="15" customHeight="1">
      <c r="A36" s="3">
        <v>19</v>
      </c>
      <c r="B36" s="3" t="s">
        <v>16</v>
      </c>
      <c r="C36" s="4" t="s">
        <v>136</v>
      </c>
      <c r="D36" s="3" t="s">
        <v>21</v>
      </c>
      <c r="E36" s="3">
        <v>4667</v>
      </c>
      <c r="F36" s="5"/>
      <c r="G36" s="54"/>
    </row>
    <row r="37" spans="1:8" s="2" customFormat="1" ht="15" customHeight="1">
      <c r="A37" s="3">
        <v>20</v>
      </c>
      <c r="B37" s="3" t="s">
        <v>34</v>
      </c>
      <c r="C37" s="69" t="s">
        <v>162</v>
      </c>
      <c r="D37" s="71" t="s">
        <v>35</v>
      </c>
      <c r="E37" s="71">
        <v>1608</v>
      </c>
      <c r="F37" s="5"/>
      <c r="G37" s="54"/>
      <c r="H37" s="70" t="s">
        <v>161</v>
      </c>
    </row>
    <row r="38" spans="1:8" s="2" customFormat="1" ht="15" customHeight="1">
      <c r="A38" s="3">
        <v>21</v>
      </c>
      <c r="B38" s="3" t="s">
        <v>34</v>
      </c>
      <c r="C38" s="69" t="s">
        <v>163</v>
      </c>
      <c r="D38" s="71" t="s">
        <v>35</v>
      </c>
      <c r="E38" s="71">
        <v>196</v>
      </c>
      <c r="F38" s="5"/>
      <c r="G38" s="54"/>
      <c r="H38" s="70" t="s">
        <v>161</v>
      </c>
    </row>
    <row r="39" spans="1:8" ht="15" customHeight="1">
      <c r="A39" s="3">
        <v>22</v>
      </c>
      <c r="B39" s="3" t="s">
        <v>153</v>
      </c>
      <c r="C39" s="4" t="s">
        <v>117</v>
      </c>
      <c r="D39" s="3" t="s">
        <v>21</v>
      </c>
      <c r="E39" s="3">
        <v>4667</v>
      </c>
      <c r="F39" s="5"/>
      <c r="G39" s="54"/>
    </row>
    <row r="40" spans="1:8" s="2" customFormat="1" ht="15" customHeight="1">
      <c r="A40" s="3">
        <v>23</v>
      </c>
      <c r="B40" s="3" t="s">
        <v>32</v>
      </c>
      <c r="C40" s="4" t="s">
        <v>118</v>
      </c>
      <c r="D40" s="3" t="s">
        <v>52</v>
      </c>
      <c r="E40" s="3">
        <v>661</v>
      </c>
      <c r="F40" s="5"/>
      <c r="G40" s="54"/>
    </row>
    <row r="41" spans="1:8" ht="15" customHeight="1">
      <c r="A41" s="3">
        <v>24</v>
      </c>
      <c r="B41" s="3" t="s">
        <v>33</v>
      </c>
      <c r="C41" s="4" t="s">
        <v>119</v>
      </c>
      <c r="D41" s="3" t="s">
        <v>21</v>
      </c>
      <c r="E41" s="3">
        <v>1653</v>
      </c>
      <c r="F41" s="5"/>
      <c r="G41" s="54"/>
    </row>
    <row r="42" spans="1:8" ht="15" customHeight="1">
      <c r="A42" s="3">
        <v>25</v>
      </c>
      <c r="B42" s="3" t="s">
        <v>16</v>
      </c>
      <c r="C42" s="4" t="s">
        <v>139</v>
      </c>
      <c r="D42" s="3" t="s">
        <v>21</v>
      </c>
      <c r="E42" s="3">
        <v>1653</v>
      </c>
      <c r="F42" s="5"/>
      <c r="G42" s="54"/>
    </row>
    <row r="43" spans="1:8" ht="15" customHeight="1">
      <c r="A43" s="3">
        <v>26</v>
      </c>
      <c r="B43" s="3" t="s">
        <v>16</v>
      </c>
      <c r="C43" s="4" t="s">
        <v>140</v>
      </c>
      <c r="D43" s="3" t="s">
        <v>21</v>
      </c>
      <c r="E43" s="3">
        <v>1653</v>
      </c>
      <c r="F43" s="5"/>
      <c r="G43" s="54"/>
    </row>
    <row r="44" spans="1:8" ht="15" customHeight="1">
      <c r="A44" s="3">
        <v>27</v>
      </c>
      <c r="B44" s="3" t="s">
        <v>16</v>
      </c>
      <c r="C44" s="4" t="s">
        <v>137</v>
      </c>
      <c r="D44" s="3" t="s">
        <v>21</v>
      </c>
      <c r="E44" s="3">
        <v>1653</v>
      </c>
      <c r="F44" s="5"/>
      <c r="G44" s="54"/>
    </row>
    <row r="45" spans="1:8" s="2" customFormat="1" ht="15" customHeight="1">
      <c r="A45" s="3">
        <v>28</v>
      </c>
      <c r="B45" s="3" t="s">
        <v>34</v>
      </c>
      <c r="C45" s="69" t="s">
        <v>164</v>
      </c>
      <c r="D45" s="71" t="s">
        <v>35</v>
      </c>
      <c r="E45" s="71">
        <v>453</v>
      </c>
      <c r="F45" s="5"/>
      <c r="G45" s="54"/>
      <c r="H45" s="70" t="s">
        <v>161</v>
      </c>
    </row>
    <row r="46" spans="1:8" s="2" customFormat="1" ht="15" customHeight="1">
      <c r="A46" s="3">
        <v>29</v>
      </c>
      <c r="B46" s="3" t="s">
        <v>34</v>
      </c>
      <c r="C46" s="69" t="s">
        <v>165</v>
      </c>
      <c r="D46" s="71" t="s">
        <v>35</v>
      </c>
      <c r="E46" s="71">
        <v>726.9</v>
      </c>
      <c r="F46" s="5"/>
      <c r="G46" s="54"/>
      <c r="H46" s="70" t="s">
        <v>161</v>
      </c>
    </row>
    <row r="47" spans="1:8" s="2" customFormat="1" ht="15" customHeight="1">
      <c r="A47" s="3">
        <v>30</v>
      </c>
      <c r="B47" s="3" t="s">
        <v>34</v>
      </c>
      <c r="C47" s="69" t="s">
        <v>166</v>
      </c>
      <c r="D47" s="71" t="s">
        <v>35</v>
      </c>
      <c r="E47" s="71">
        <v>70.599999999999994</v>
      </c>
      <c r="F47" s="5"/>
      <c r="G47" s="54"/>
      <c r="H47" s="70" t="s">
        <v>161</v>
      </c>
    </row>
    <row r="48" spans="1:8" ht="15" customHeight="1">
      <c r="A48" s="3">
        <v>31</v>
      </c>
      <c r="B48" s="3" t="s">
        <v>153</v>
      </c>
      <c r="C48" s="4" t="s">
        <v>120</v>
      </c>
      <c r="D48" s="3" t="s">
        <v>21</v>
      </c>
      <c r="E48" s="3">
        <v>1653</v>
      </c>
      <c r="F48" s="5"/>
      <c r="G48" s="54"/>
    </row>
    <row r="49" spans="1:8" ht="24">
      <c r="A49" s="3">
        <v>32</v>
      </c>
      <c r="B49" s="3" t="s">
        <v>16</v>
      </c>
      <c r="C49" s="72" t="s">
        <v>167</v>
      </c>
      <c r="D49" s="71" t="s">
        <v>52</v>
      </c>
      <c r="E49" s="71">
        <v>446.4</v>
      </c>
      <c r="F49" s="5"/>
      <c r="G49" s="54"/>
      <c r="H49" s="70" t="s">
        <v>161</v>
      </c>
    </row>
    <row r="50" spans="1:8" ht="15" customHeight="1">
      <c r="A50" s="3">
        <v>33</v>
      </c>
      <c r="B50" s="3" t="s">
        <v>16</v>
      </c>
      <c r="C50" s="4" t="s">
        <v>50</v>
      </c>
      <c r="D50" s="3" t="s">
        <v>52</v>
      </c>
      <c r="E50" s="3">
        <v>969</v>
      </c>
      <c r="F50" s="5"/>
      <c r="G50" s="54"/>
    </row>
    <row r="51" spans="1:8" ht="15" customHeight="1">
      <c r="A51" s="3">
        <v>34</v>
      </c>
      <c r="B51" s="3" t="s">
        <v>16</v>
      </c>
      <c r="C51" s="4" t="s">
        <v>51</v>
      </c>
      <c r="D51" s="3" t="s">
        <v>52</v>
      </c>
      <c r="E51" s="3">
        <v>372</v>
      </c>
      <c r="F51" s="5"/>
      <c r="G51" s="54"/>
    </row>
    <row r="52" spans="1:8" ht="15" customHeight="1">
      <c r="A52" s="3">
        <v>35</v>
      </c>
      <c r="B52" s="3" t="s">
        <v>16</v>
      </c>
      <c r="C52" s="4" t="s">
        <v>92</v>
      </c>
      <c r="D52" s="3" t="s">
        <v>20</v>
      </c>
      <c r="E52" s="3">
        <v>158</v>
      </c>
      <c r="F52" s="5"/>
      <c r="G52" s="54"/>
    </row>
    <row r="53" spans="1:8" ht="15" customHeight="1">
      <c r="A53" s="3">
        <v>36</v>
      </c>
      <c r="B53" s="3" t="s">
        <v>27</v>
      </c>
      <c r="C53" s="4" t="s">
        <v>29</v>
      </c>
      <c r="D53" s="3" t="s">
        <v>21</v>
      </c>
      <c r="E53" s="3">
        <v>6320</v>
      </c>
      <c r="F53" s="5"/>
      <c r="G53" s="54"/>
    </row>
    <row r="54" spans="1:8" s="2" customFormat="1" ht="15" customHeight="1">
      <c r="A54" s="3">
        <v>37</v>
      </c>
      <c r="B54" s="3" t="s">
        <v>28</v>
      </c>
      <c r="C54" s="4" t="s">
        <v>141</v>
      </c>
      <c r="D54" s="3" t="s">
        <v>52</v>
      </c>
      <c r="E54" s="3">
        <v>63</v>
      </c>
      <c r="F54" s="5"/>
      <c r="G54" s="54"/>
    </row>
    <row r="55" spans="1:8" s="2" customFormat="1" ht="15" customHeight="1">
      <c r="A55" s="3">
        <v>38</v>
      </c>
      <c r="B55" s="3" t="s">
        <v>31</v>
      </c>
      <c r="C55" s="4" t="s">
        <v>30</v>
      </c>
      <c r="D55" s="3" t="s">
        <v>52</v>
      </c>
      <c r="E55" s="3">
        <v>63</v>
      </c>
      <c r="F55" s="5"/>
      <c r="G55" s="54"/>
    </row>
    <row r="56" spans="1:8" s="2" customFormat="1" ht="15" customHeight="1">
      <c r="A56" s="3">
        <v>39</v>
      </c>
      <c r="B56" s="3" t="s">
        <v>154</v>
      </c>
      <c r="C56" s="69" t="s">
        <v>155</v>
      </c>
      <c r="D56" s="71" t="s">
        <v>35</v>
      </c>
      <c r="E56" s="71">
        <v>1608</v>
      </c>
      <c r="F56" s="5"/>
      <c r="G56" s="54"/>
      <c r="H56" s="70" t="s">
        <v>161</v>
      </c>
    </row>
    <row r="57" spans="1:8" s="2" customFormat="1" ht="15" customHeight="1">
      <c r="A57" s="3"/>
      <c r="B57" s="3"/>
      <c r="C57" s="90" t="s">
        <v>46</v>
      </c>
      <c r="D57" s="91"/>
      <c r="E57" s="91"/>
      <c r="F57" s="92"/>
      <c r="G57" s="55">
        <f>SUM(G30:G56)</f>
        <v>0</v>
      </c>
    </row>
    <row r="58" spans="1:8" s="2" customFormat="1" ht="15" customHeight="1">
      <c r="A58" s="15"/>
      <c r="B58" s="18" t="s">
        <v>38</v>
      </c>
      <c r="C58" s="16"/>
      <c r="D58" s="15"/>
      <c r="E58" s="15"/>
      <c r="F58" s="19"/>
      <c r="G58" s="56"/>
    </row>
    <row r="59" spans="1:8" ht="15" customHeight="1">
      <c r="A59" s="3">
        <v>40</v>
      </c>
      <c r="B59" s="3" t="s">
        <v>16</v>
      </c>
      <c r="C59" s="8" t="s">
        <v>53</v>
      </c>
      <c r="D59" s="9" t="s">
        <v>0</v>
      </c>
      <c r="E59" s="9">
        <v>264</v>
      </c>
      <c r="F59" s="5"/>
      <c r="G59" s="51"/>
    </row>
    <row r="60" spans="1:8" ht="15" customHeight="1">
      <c r="A60" s="3">
        <v>41</v>
      </c>
      <c r="B60" s="3" t="s">
        <v>111</v>
      </c>
      <c r="C60" s="8" t="s">
        <v>110</v>
      </c>
      <c r="D60" s="9" t="s">
        <v>0</v>
      </c>
      <c r="E60" s="9">
        <v>264</v>
      </c>
      <c r="F60" s="5"/>
      <c r="G60" s="51"/>
    </row>
    <row r="61" spans="1:8" ht="15" customHeight="1">
      <c r="A61" s="3">
        <v>42</v>
      </c>
      <c r="B61" s="3" t="s">
        <v>112</v>
      </c>
      <c r="C61" s="8" t="s">
        <v>12</v>
      </c>
      <c r="D61" s="9" t="s">
        <v>0</v>
      </c>
      <c r="E61" s="9">
        <v>264</v>
      </c>
      <c r="F61" s="5"/>
      <c r="G61" s="51"/>
    </row>
    <row r="62" spans="1:8" ht="15" customHeight="1">
      <c r="A62" s="3">
        <v>43</v>
      </c>
      <c r="B62" s="3" t="s">
        <v>16</v>
      </c>
      <c r="C62" s="8" t="s">
        <v>13</v>
      </c>
      <c r="D62" s="9" t="s">
        <v>0</v>
      </c>
      <c r="E62" s="9">
        <v>264</v>
      </c>
      <c r="F62" s="5"/>
      <c r="G62" s="51"/>
    </row>
    <row r="63" spans="1:8" ht="15" customHeight="1">
      <c r="A63" s="3">
        <v>44</v>
      </c>
      <c r="B63" s="3" t="s">
        <v>15</v>
      </c>
      <c r="C63" s="8" t="s">
        <v>14</v>
      </c>
      <c r="D63" s="9" t="s">
        <v>0</v>
      </c>
      <c r="E63" s="9">
        <v>264</v>
      </c>
      <c r="F63" s="5"/>
      <c r="G63" s="51"/>
    </row>
    <row r="64" spans="1:8" ht="15" customHeight="1">
      <c r="A64" s="3">
        <v>45</v>
      </c>
      <c r="B64" s="3" t="s">
        <v>103</v>
      </c>
      <c r="C64" s="8" t="s">
        <v>108</v>
      </c>
      <c r="D64" s="9" t="s">
        <v>21</v>
      </c>
      <c r="E64" s="9">
        <v>264</v>
      </c>
      <c r="F64" s="5"/>
      <c r="G64" s="51"/>
    </row>
    <row r="65" spans="1:7" ht="15" customHeight="1">
      <c r="A65" s="3">
        <v>46</v>
      </c>
      <c r="B65" s="3" t="s">
        <v>16</v>
      </c>
      <c r="C65" s="8" t="s">
        <v>42</v>
      </c>
      <c r="D65" s="9" t="s">
        <v>0</v>
      </c>
      <c r="E65" s="9">
        <v>264</v>
      </c>
      <c r="F65" s="5"/>
      <c r="G65" s="51"/>
    </row>
    <row r="66" spans="1:7" ht="15" customHeight="1">
      <c r="A66" s="3">
        <v>47</v>
      </c>
      <c r="B66" s="3" t="s">
        <v>16</v>
      </c>
      <c r="C66" s="8" t="s">
        <v>99</v>
      </c>
      <c r="D66" s="9" t="s">
        <v>0</v>
      </c>
      <c r="E66" s="9">
        <v>264</v>
      </c>
      <c r="F66" s="5"/>
      <c r="G66" s="51"/>
    </row>
    <row r="67" spans="1:7" ht="15" customHeight="1">
      <c r="A67" s="3">
        <v>48</v>
      </c>
      <c r="B67" s="3" t="s">
        <v>16</v>
      </c>
      <c r="C67" s="8" t="s">
        <v>98</v>
      </c>
      <c r="D67" s="9" t="s">
        <v>0</v>
      </c>
      <c r="E67" s="9">
        <v>264</v>
      </c>
      <c r="F67" s="5"/>
      <c r="G67" s="51"/>
    </row>
    <row r="68" spans="1:7" ht="15" customHeight="1">
      <c r="A68" s="3">
        <v>49</v>
      </c>
      <c r="B68" s="3" t="s">
        <v>16</v>
      </c>
      <c r="C68" s="8" t="s">
        <v>114</v>
      </c>
      <c r="D68" s="9" t="s">
        <v>0</v>
      </c>
      <c r="E68" s="9">
        <v>264</v>
      </c>
      <c r="F68" s="5"/>
      <c r="G68" s="51"/>
    </row>
    <row r="69" spans="1:7" ht="15" customHeight="1">
      <c r="A69" s="3">
        <v>50</v>
      </c>
      <c r="B69" s="3" t="s">
        <v>16</v>
      </c>
      <c r="C69" s="8" t="s">
        <v>96</v>
      </c>
      <c r="D69" s="9" t="s">
        <v>21</v>
      </c>
      <c r="E69" s="9">
        <v>132</v>
      </c>
      <c r="F69" s="5"/>
      <c r="G69" s="51"/>
    </row>
    <row r="70" spans="1:7" ht="15" customHeight="1">
      <c r="A70" s="3">
        <v>51</v>
      </c>
      <c r="B70" s="3" t="s">
        <v>16</v>
      </c>
      <c r="C70" s="8" t="s">
        <v>142</v>
      </c>
      <c r="D70" s="9" t="s">
        <v>0</v>
      </c>
      <c r="E70" s="9">
        <f>4*E68</f>
        <v>1056</v>
      </c>
      <c r="F70" s="5"/>
      <c r="G70" s="51"/>
    </row>
    <row r="71" spans="1:7" ht="15" customHeight="1">
      <c r="A71" s="3">
        <v>52</v>
      </c>
      <c r="B71" s="3" t="s">
        <v>16</v>
      </c>
      <c r="C71" s="8" t="s">
        <v>95</v>
      </c>
      <c r="D71" s="9" t="s">
        <v>0</v>
      </c>
      <c r="E71" s="9">
        <v>264</v>
      </c>
      <c r="F71" s="5"/>
      <c r="G71" s="51"/>
    </row>
    <row r="72" spans="1:7" ht="15" customHeight="1">
      <c r="A72" s="3">
        <v>53</v>
      </c>
      <c r="B72" s="3" t="s">
        <v>16</v>
      </c>
      <c r="C72" s="8" t="s">
        <v>143</v>
      </c>
      <c r="D72" s="9" t="s">
        <v>20</v>
      </c>
      <c r="E72" s="9">
        <v>27</v>
      </c>
      <c r="F72" s="5"/>
      <c r="G72" s="51"/>
    </row>
    <row r="73" spans="1:7" ht="24">
      <c r="A73" s="3"/>
      <c r="B73" s="3"/>
      <c r="C73" s="27" t="s">
        <v>39</v>
      </c>
      <c r="D73" s="65" t="s">
        <v>113</v>
      </c>
      <c r="E73" s="66"/>
      <c r="F73" s="64">
        <f>(G59+G60+G61+G62+G63+G64+G66+G67+G68+G69+G70+G71+G72+G65)/E66</f>
        <v>0</v>
      </c>
      <c r="G73" s="58"/>
    </row>
    <row r="74" spans="1:7" s="2" customFormat="1" ht="15" customHeight="1">
      <c r="A74" s="3">
        <v>54</v>
      </c>
      <c r="B74" s="3" t="s">
        <v>100</v>
      </c>
      <c r="C74" s="8" t="s">
        <v>23</v>
      </c>
      <c r="D74" s="9" t="s">
        <v>0</v>
      </c>
      <c r="E74" s="9">
        <v>83</v>
      </c>
      <c r="F74" s="5"/>
      <c r="G74" s="51"/>
    </row>
    <row r="75" spans="1:7" s="2" customFormat="1" ht="15" customHeight="1">
      <c r="A75" s="3">
        <v>55</v>
      </c>
      <c r="B75" s="3" t="s">
        <v>11</v>
      </c>
      <c r="C75" s="8" t="s">
        <v>17</v>
      </c>
      <c r="D75" s="9" t="s">
        <v>0</v>
      </c>
      <c r="E75" s="9">
        <v>83</v>
      </c>
      <c r="F75" s="5"/>
      <c r="G75" s="51"/>
    </row>
    <row r="76" spans="1:7" s="2" customFormat="1" ht="15" customHeight="1">
      <c r="A76" s="3">
        <v>56</v>
      </c>
      <c r="B76" s="3" t="s">
        <v>102</v>
      </c>
      <c r="C76" s="8" t="s">
        <v>101</v>
      </c>
      <c r="D76" s="9" t="s">
        <v>0</v>
      </c>
      <c r="E76" s="9">
        <v>83</v>
      </c>
      <c r="F76" s="5"/>
      <c r="G76" s="51"/>
    </row>
    <row r="77" spans="1:7" s="2" customFormat="1" ht="15" customHeight="1">
      <c r="A77" s="3">
        <v>57</v>
      </c>
      <c r="B77" s="3" t="s">
        <v>16</v>
      </c>
      <c r="C77" s="8" t="s">
        <v>13</v>
      </c>
      <c r="D77" s="9" t="s">
        <v>0</v>
      </c>
      <c r="E77" s="9">
        <v>83</v>
      </c>
      <c r="F77" s="5"/>
      <c r="G77" s="51"/>
    </row>
    <row r="78" spans="1:7" s="2" customFormat="1" ht="15" customHeight="1">
      <c r="A78" s="3">
        <v>58</v>
      </c>
      <c r="B78" s="3" t="s">
        <v>107</v>
      </c>
      <c r="C78" s="8" t="s">
        <v>106</v>
      </c>
      <c r="D78" s="9" t="s">
        <v>0</v>
      </c>
      <c r="E78" s="9">
        <v>83</v>
      </c>
      <c r="F78" s="5"/>
      <c r="G78" s="51"/>
    </row>
    <row r="79" spans="1:7" s="2" customFormat="1" ht="15" customHeight="1">
      <c r="A79" s="3">
        <v>59</v>
      </c>
      <c r="B79" s="3" t="s">
        <v>103</v>
      </c>
      <c r="C79" s="8" t="s">
        <v>108</v>
      </c>
      <c r="D79" s="9" t="s">
        <v>0</v>
      </c>
      <c r="E79" s="9">
        <v>83</v>
      </c>
      <c r="F79" s="5"/>
      <c r="G79" s="51"/>
    </row>
    <row r="80" spans="1:7" s="2" customFormat="1" ht="15" customHeight="1">
      <c r="A80" s="3">
        <v>60</v>
      </c>
      <c r="B80" s="3" t="s">
        <v>104</v>
      </c>
      <c r="C80" s="8" t="s">
        <v>105</v>
      </c>
      <c r="D80" s="9" t="s">
        <v>0</v>
      </c>
      <c r="E80" s="9">
        <v>83</v>
      </c>
      <c r="F80" s="5"/>
      <c r="G80" s="51"/>
    </row>
    <row r="81" spans="1:7" s="2" customFormat="1" ht="15" customHeight="1">
      <c r="A81" s="3">
        <v>61</v>
      </c>
      <c r="B81" s="3" t="s">
        <v>16</v>
      </c>
      <c r="C81" s="8" t="s">
        <v>99</v>
      </c>
      <c r="D81" s="9" t="s">
        <v>0</v>
      </c>
      <c r="E81" s="9">
        <v>249</v>
      </c>
      <c r="F81" s="5"/>
      <c r="G81" s="51"/>
    </row>
    <row r="82" spans="1:7" s="2" customFormat="1" ht="15" customHeight="1">
      <c r="A82" s="3">
        <v>62</v>
      </c>
      <c r="B82" s="3" t="s">
        <v>16</v>
      </c>
      <c r="C82" s="8" t="s">
        <v>97</v>
      </c>
      <c r="D82" s="9" t="s">
        <v>0</v>
      </c>
      <c r="E82" s="9">
        <v>249</v>
      </c>
      <c r="F82" s="5"/>
      <c r="G82" s="51"/>
    </row>
    <row r="83" spans="1:7" s="2" customFormat="1" ht="15" customHeight="1">
      <c r="A83" s="3">
        <v>63</v>
      </c>
      <c r="B83" s="3" t="s">
        <v>16</v>
      </c>
      <c r="C83" s="8" t="s">
        <v>98</v>
      </c>
      <c r="D83" s="9" t="s">
        <v>0</v>
      </c>
      <c r="E83" s="9">
        <v>83</v>
      </c>
      <c r="F83" s="5"/>
      <c r="G83" s="51"/>
    </row>
    <row r="84" spans="1:7" s="2" customFormat="1" ht="15" customHeight="1">
      <c r="A84" s="3">
        <v>64</v>
      </c>
      <c r="B84" s="3" t="s">
        <v>16</v>
      </c>
      <c r="C84" s="8" t="s">
        <v>94</v>
      </c>
      <c r="D84" s="9" t="s">
        <v>0</v>
      </c>
      <c r="E84" s="9">
        <v>83</v>
      </c>
      <c r="F84" s="5"/>
      <c r="G84" s="51"/>
    </row>
    <row r="85" spans="1:7" s="2" customFormat="1" ht="15" customHeight="1">
      <c r="A85" s="3">
        <v>65</v>
      </c>
      <c r="B85" s="3" t="s">
        <v>16</v>
      </c>
      <c r="C85" s="8" t="s">
        <v>96</v>
      </c>
      <c r="D85" s="9" t="s">
        <v>21</v>
      </c>
      <c r="E85" s="9">
        <v>43</v>
      </c>
      <c r="F85" s="5"/>
      <c r="G85" s="51"/>
    </row>
    <row r="86" spans="1:7" s="2" customFormat="1" ht="15" customHeight="1">
      <c r="A86" s="3">
        <v>66</v>
      </c>
      <c r="B86" s="3" t="s">
        <v>16</v>
      </c>
      <c r="C86" s="8" t="s">
        <v>144</v>
      </c>
      <c r="D86" s="9" t="s">
        <v>0</v>
      </c>
      <c r="E86" s="9">
        <v>415</v>
      </c>
      <c r="F86" s="5"/>
      <c r="G86" s="51"/>
    </row>
    <row r="87" spans="1:7" s="2" customFormat="1" ht="15" customHeight="1">
      <c r="A87" s="3">
        <v>67</v>
      </c>
      <c r="B87" s="3" t="s">
        <v>16</v>
      </c>
      <c r="C87" s="8" t="s">
        <v>95</v>
      </c>
      <c r="D87" s="9" t="s">
        <v>0</v>
      </c>
      <c r="E87" s="9">
        <v>83</v>
      </c>
      <c r="F87" s="5"/>
      <c r="G87" s="51"/>
    </row>
    <row r="88" spans="1:7" s="2" customFormat="1" ht="15" customHeight="1">
      <c r="A88" s="3">
        <v>68</v>
      </c>
      <c r="B88" s="3" t="s">
        <v>16</v>
      </c>
      <c r="C88" s="8" t="s">
        <v>145</v>
      </c>
      <c r="D88" s="9" t="s">
        <v>0</v>
      </c>
      <c r="E88" s="9">
        <v>83</v>
      </c>
      <c r="F88" s="5"/>
      <c r="G88" s="51"/>
    </row>
    <row r="89" spans="1:7" s="2" customFormat="1" ht="16.5" customHeight="1">
      <c r="A89" s="3"/>
      <c r="B89" s="3"/>
      <c r="C89" s="27" t="s">
        <v>40</v>
      </c>
      <c r="D89" s="65" t="s">
        <v>109</v>
      </c>
      <c r="E89" s="66"/>
      <c r="F89" s="52">
        <f>(G74+G75+G76+G77+G78+G79+G81+G82+G83+G84+G85+G86+G87+G88+G80)/E87</f>
        <v>0</v>
      </c>
      <c r="G89" s="58"/>
    </row>
    <row r="90" spans="1:7" s="2" customFormat="1" ht="15" customHeight="1">
      <c r="A90" s="3">
        <v>69</v>
      </c>
      <c r="B90" s="3" t="s">
        <v>16</v>
      </c>
      <c r="C90" s="8" t="s">
        <v>24</v>
      </c>
      <c r="D90" s="9" t="s">
        <v>0</v>
      </c>
      <c r="E90" s="9">
        <v>190</v>
      </c>
      <c r="F90" s="5"/>
      <c r="G90" s="51"/>
    </row>
    <row r="91" spans="1:7" s="2" customFormat="1" ht="15" customHeight="1">
      <c r="A91" s="3">
        <v>70</v>
      </c>
      <c r="B91" s="3" t="s">
        <v>16</v>
      </c>
      <c r="C91" s="8" t="s">
        <v>148</v>
      </c>
      <c r="D91" s="9" t="s">
        <v>0</v>
      </c>
      <c r="E91" s="9">
        <v>190</v>
      </c>
      <c r="F91" s="5"/>
      <c r="G91" s="51"/>
    </row>
    <row r="92" spans="1:7" s="2" customFormat="1" ht="15" customHeight="1">
      <c r="A92" s="3">
        <v>71</v>
      </c>
      <c r="B92" s="3" t="s">
        <v>36</v>
      </c>
      <c r="C92" s="8" t="s">
        <v>41</v>
      </c>
      <c r="D92" s="9" t="s">
        <v>0</v>
      </c>
      <c r="E92" s="9">
        <v>190</v>
      </c>
      <c r="F92" s="5"/>
      <c r="G92" s="51"/>
    </row>
    <row r="93" spans="1:7" s="2" customFormat="1" ht="15" customHeight="1">
      <c r="A93" s="3">
        <v>72</v>
      </c>
      <c r="B93" s="3" t="s">
        <v>16</v>
      </c>
      <c r="C93" s="8" t="s">
        <v>95</v>
      </c>
      <c r="D93" s="9" t="s">
        <v>0</v>
      </c>
      <c r="E93" s="9">
        <v>190</v>
      </c>
      <c r="F93" s="5"/>
      <c r="G93" s="51"/>
    </row>
    <row r="94" spans="1:7" s="2" customFormat="1" ht="15" customHeight="1">
      <c r="A94" s="3"/>
      <c r="B94" s="3"/>
      <c r="C94" s="27" t="s">
        <v>57</v>
      </c>
      <c r="D94" s="67" t="s">
        <v>109</v>
      </c>
      <c r="E94" s="68"/>
      <c r="F94" s="63">
        <f>(G90+G91+G92+G93)/E90</f>
        <v>0</v>
      </c>
      <c r="G94" s="51"/>
    </row>
    <row r="95" spans="1:7" s="2" customFormat="1" ht="15" customHeight="1">
      <c r="A95" s="3">
        <v>73</v>
      </c>
      <c r="B95" s="3" t="s">
        <v>8</v>
      </c>
      <c r="C95" s="8" t="s">
        <v>25</v>
      </c>
      <c r="D95" s="9" t="s">
        <v>0</v>
      </c>
      <c r="E95" s="9">
        <v>10</v>
      </c>
      <c r="F95" s="5"/>
      <c r="G95" s="51"/>
    </row>
    <row r="96" spans="1:7" ht="15" customHeight="1">
      <c r="A96" s="3">
        <v>74</v>
      </c>
      <c r="B96" s="3" t="s">
        <v>8</v>
      </c>
      <c r="C96" s="4" t="s">
        <v>67</v>
      </c>
      <c r="D96" s="9" t="s">
        <v>0</v>
      </c>
      <c r="E96" s="3">
        <v>21</v>
      </c>
      <c r="F96" s="5"/>
      <c r="G96" s="51"/>
    </row>
    <row r="97" spans="1:7" ht="15" customHeight="1">
      <c r="A97" s="3">
        <v>75</v>
      </c>
      <c r="B97" s="3" t="s">
        <v>8</v>
      </c>
      <c r="C97" s="4" t="s">
        <v>26</v>
      </c>
      <c r="D97" s="9" t="s">
        <v>0</v>
      </c>
      <c r="E97" s="3">
        <v>22</v>
      </c>
      <c r="F97" s="5"/>
      <c r="G97" s="51"/>
    </row>
    <row r="98" spans="1:7" ht="15" customHeight="1">
      <c r="A98" s="3">
        <v>76</v>
      </c>
      <c r="B98" s="3" t="s">
        <v>8</v>
      </c>
      <c r="C98" s="4" t="s">
        <v>91</v>
      </c>
      <c r="D98" s="9" t="s">
        <v>0</v>
      </c>
      <c r="E98" s="3">
        <v>19</v>
      </c>
      <c r="F98" s="5"/>
      <c r="G98" s="51"/>
    </row>
    <row r="99" spans="1:7" ht="15" customHeight="1">
      <c r="A99" s="3">
        <v>77</v>
      </c>
      <c r="B99" s="3" t="s">
        <v>8</v>
      </c>
      <c r="C99" s="6" t="s">
        <v>18</v>
      </c>
      <c r="D99" s="9" t="s">
        <v>0</v>
      </c>
      <c r="E99" s="3">
        <v>11</v>
      </c>
      <c r="F99" s="5"/>
      <c r="G99" s="51"/>
    </row>
    <row r="100" spans="1:7" ht="15" customHeight="1">
      <c r="A100" s="3">
        <v>78</v>
      </c>
      <c r="B100" s="3" t="s">
        <v>8</v>
      </c>
      <c r="C100" s="6" t="s">
        <v>124</v>
      </c>
      <c r="D100" s="7" t="s">
        <v>0</v>
      </c>
      <c r="E100" s="3">
        <v>21</v>
      </c>
      <c r="F100" s="5"/>
      <c r="G100" s="51"/>
    </row>
    <row r="101" spans="1:7" ht="15" customHeight="1">
      <c r="A101" s="3">
        <v>79</v>
      </c>
      <c r="B101" s="3" t="s">
        <v>8</v>
      </c>
      <c r="C101" s="6" t="s">
        <v>125</v>
      </c>
      <c r="D101" s="7" t="s">
        <v>0</v>
      </c>
      <c r="E101" s="3">
        <v>26</v>
      </c>
      <c r="F101" s="5"/>
      <c r="G101" s="51"/>
    </row>
    <row r="102" spans="1:7" ht="15" customHeight="1">
      <c r="A102" s="3">
        <v>80</v>
      </c>
      <c r="B102" s="3" t="s">
        <v>8</v>
      </c>
      <c r="C102" s="6" t="s">
        <v>126</v>
      </c>
      <c r="D102" s="7" t="s">
        <v>0</v>
      </c>
      <c r="E102" s="3">
        <v>44</v>
      </c>
      <c r="F102" s="5"/>
      <c r="G102" s="51"/>
    </row>
    <row r="103" spans="1:7" ht="24.75" customHeight="1">
      <c r="A103" s="3">
        <v>81</v>
      </c>
      <c r="B103" s="3" t="s">
        <v>8</v>
      </c>
      <c r="C103" s="6" t="s">
        <v>127</v>
      </c>
      <c r="D103" s="7" t="s">
        <v>0</v>
      </c>
      <c r="E103" s="3">
        <v>11</v>
      </c>
      <c r="F103" s="5"/>
      <c r="G103" s="51"/>
    </row>
    <row r="104" spans="1:7" ht="24">
      <c r="A104" s="3">
        <v>82</v>
      </c>
      <c r="B104" s="3" t="s">
        <v>8</v>
      </c>
      <c r="C104" s="6" t="s">
        <v>128</v>
      </c>
      <c r="D104" s="7" t="s">
        <v>0</v>
      </c>
      <c r="E104" s="3">
        <v>8</v>
      </c>
      <c r="F104" s="5"/>
      <c r="G104" s="51"/>
    </row>
    <row r="105" spans="1:7" ht="24">
      <c r="A105" s="3">
        <v>83</v>
      </c>
      <c r="B105" s="3" t="s">
        <v>8</v>
      </c>
      <c r="C105" s="6" t="s">
        <v>129</v>
      </c>
      <c r="D105" s="7" t="s">
        <v>0</v>
      </c>
      <c r="E105" s="3">
        <v>21</v>
      </c>
      <c r="F105" s="5"/>
      <c r="G105" s="51"/>
    </row>
    <row r="106" spans="1:7" ht="24">
      <c r="A106" s="3">
        <v>84</v>
      </c>
      <c r="B106" s="3" t="s">
        <v>8</v>
      </c>
      <c r="C106" s="6" t="s">
        <v>130</v>
      </c>
      <c r="D106" s="7" t="s">
        <v>0</v>
      </c>
      <c r="E106" s="3">
        <v>8</v>
      </c>
      <c r="F106" s="5"/>
      <c r="G106" s="51"/>
    </row>
    <row r="107" spans="1:7" ht="24">
      <c r="A107" s="3">
        <v>85</v>
      </c>
      <c r="B107" s="3" t="s">
        <v>8</v>
      </c>
      <c r="C107" s="6" t="s">
        <v>131</v>
      </c>
      <c r="D107" s="7" t="s">
        <v>0</v>
      </c>
      <c r="E107" s="3">
        <v>34</v>
      </c>
      <c r="F107" s="5"/>
      <c r="G107" s="51"/>
    </row>
    <row r="108" spans="1:7" ht="15" customHeight="1">
      <c r="A108" s="3">
        <v>86</v>
      </c>
      <c r="B108" s="3" t="s">
        <v>8</v>
      </c>
      <c r="C108" s="6" t="s">
        <v>132</v>
      </c>
      <c r="D108" s="7" t="s">
        <v>0</v>
      </c>
      <c r="E108" s="3">
        <v>59</v>
      </c>
      <c r="F108" s="5"/>
      <c r="G108" s="51"/>
    </row>
    <row r="109" spans="1:7" ht="15" customHeight="1">
      <c r="A109" s="3">
        <v>87</v>
      </c>
      <c r="B109" s="3" t="s">
        <v>8</v>
      </c>
      <c r="C109" s="6" t="s">
        <v>133</v>
      </c>
      <c r="D109" s="7" t="s">
        <v>0</v>
      </c>
      <c r="E109" s="3">
        <v>10</v>
      </c>
      <c r="F109" s="5"/>
      <c r="G109" s="51"/>
    </row>
    <row r="110" spans="1:7" ht="15" customHeight="1">
      <c r="A110" s="3">
        <v>88</v>
      </c>
      <c r="B110" s="3" t="s">
        <v>8</v>
      </c>
      <c r="C110" s="6" t="s">
        <v>134</v>
      </c>
      <c r="D110" s="7" t="s">
        <v>0</v>
      </c>
      <c r="E110" s="3">
        <v>7</v>
      </c>
      <c r="F110" s="5"/>
      <c r="G110" s="51"/>
    </row>
    <row r="111" spans="1:7" ht="24">
      <c r="A111" s="3">
        <v>89</v>
      </c>
      <c r="B111" s="3" t="s">
        <v>8</v>
      </c>
      <c r="C111" s="6" t="s">
        <v>135</v>
      </c>
      <c r="D111" s="7" t="s">
        <v>0</v>
      </c>
      <c r="E111" s="3">
        <v>15</v>
      </c>
      <c r="F111" s="5"/>
      <c r="G111" s="51"/>
    </row>
    <row r="112" spans="1:7">
      <c r="A112" s="3">
        <v>90</v>
      </c>
      <c r="B112" s="3" t="s">
        <v>8</v>
      </c>
      <c r="C112" s="6" t="s">
        <v>68</v>
      </c>
      <c r="D112" s="7" t="s">
        <v>0</v>
      </c>
      <c r="E112" s="3">
        <v>35</v>
      </c>
      <c r="F112" s="5"/>
      <c r="G112" s="51"/>
    </row>
    <row r="113" spans="1:7">
      <c r="A113" s="3">
        <v>91</v>
      </c>
      <c r="B113" s="3" t="s">
        <v>8</v>
      </c>
      <c r="C113" s="6" t="s">
        <v>69</v>
      </c>
      <c r="D113" s="7" t="s">
        <v>0</v>
      </c>
      <c r="E113" s="3">
        <v>33</v>
      </c>
      <c r="F113" s="5"/>
      <c r="G113" s="51"/>
    </row>
    <row r="114" spans="1:7">
      <c r="A114" s="3">
        <v>92</v>
      </c>
      <c r="B114" s="3" t="s">
        <v>8</v>
      </c>
      <c r="C114" s="6" t="s">
        <v>70</v>
      </c>
      <c r="D114" s="7" t="s">
        <v>0</v>
      </c>
      <c r="E114" s="3">
        <v>30</v>
      </c>
      <c r="F114" s="5"/>
      <c r="G114" s="51"/>
    </row>
    <row r="115" spans="1:7">
      <c r="A115" s="3">
        <v>93</v>
      </c>
      <c r="B115" s="3" t="s">
        <v>8</v>
      </c>
      <c r="C115" s="6" t="s">
        <v>149</v>
      </c>
      <c r="D115" s="7" t="s">
        <v>0</v>
      </c>
      <c r="E115" s="3">
        <v>32</v>
      </c>
      <c r="F115" s="5"/>
      <c r="G115" s="51"/>
    </row>
    <row r="116" spans="1:7">
      <c r="A116" s="3">
        <v>94</v>
      </c>
      <c r="B116" s="3" t="s">
        <v>8</v>
      </c>
      <c r="C116" s="6" t="s">
        <v>71</v>
      </c>
      <c r="D116" s="7" t="s">
        <v>0</v>
      </c>
      <c r="E116" s="3">
        <v>11</v>
      </c>
      <c r="F116" s="5"/>
      <c r="G116" s="51"/>
    </row>
    <row r="117" spans="1:7">
      <c r="A117" s="3">
        <v>95</v>
      </c>
      <c r="B117" s="3" t="s">
        <v>8</v>
      </c>
      <c r="C117" s="6" t="s">
        <v>72</v>
      </c>
      <c r="D117" s="7" t="s">
        <v>0</v>
      </c>
      <c r="E117" s="3">
        <v>49</v>
      </c>
      <c r="F117" s="5"/>
      <c r="G117" s="51"/>
    </row>
    <row r="118" spans="1:7" ht="15" customHeight="1">
      <c r="A118" s="3"/>
      <c r="B118" s="3"/>
      <c r="C118" s="90" t="s">
        <v>47</v>
      </c>
      <c r="D118" s="91"/>
      <c r="E118" s="91"/>
      <c r="F118" s="92"/>
      <c r="G118" s="59">
        <f>SUM(G59:G117)</f>
        <v>0</v>
      </c>
    </row>
    <row r="119" spans="1:7">
      <c r="A119" s="15"/>
      <c r="B119" s="20" t="s">
        <v>87</v>
      </c>
      <c r="C119" s="20"/>
      <c r="D119" s="15"/>
      <c r="E119" s="15"/>
      <c r="F119" s="19"/>
      <c r="G119" s="56"/>
    </row>
    <row r="120" spans="1:7">
      <c r="A120" s="3">
        <v>96</v>
      </c>
      <c r="B120" s="3" t="s">
        <v>16</v>
      </c>
      <c r="C120" s="8" t="s">
        <v>58</v>
      </c>
      <c r="D120" s="7" t="s">
        <v>54</v>
      </c>
      <c r="E120" s="3">
        <v>0.68979999999999997</v>
      </c>
      <c r="F120" s="57"/>
      <c r="G120" s="57"/>
    </row>
    <row r="121" spans="1:7">
      <c r="A121" s="3">
        <v>97</v>
      </c>
      <c r="B121" s="3" t="s">
        <v>16</v>
      </c>
      <c r="C121" s="8" t="s">
        <v>59</v>
      </c>
      <c r="D121" s="7" t="s">
        <v>54</v>
      </c>
      <c r="E121" s="3">
        <v>0.68979999999999997</v>
      </c>
      <c r="F121" s="57"/>
      <c r="G121" s="57"/>
    </row>
    <row r="122" spans="1:7">
      <c r="A122" s="3">
        <v>98</v>
      </c>
      <c r="B122" s="3" t="s">
        <v>16</v>
      </c>
      <c r="C122" s="8" t="s">
        <v>60</v>
      </c>
      <c r="D122" s="7" t="s">
        <v>54</v>
      </c>
      <c r="E122" s="3">
        <v>0.68979999999999997</v>
      </c>
      <c r="F122" s="57"/>
      <c r="G122" s="57"/>
    </row>
    <row r="123" spans="1:7">
      <c r="A123" s="3">
        <v>99</v>
      </c>
      <c r="B123" s="3" t="s">
        <v>16</v>
      </c>
      <c r="C123" s="8" t="s">
        <v>61</v>
      </c>
      <c r="D123" s="7" t="s">
        <v>54</v>
      </c>
      <c r="E123" s="3">
        <v>0.68979999999999997</v>
      </c>
      <c r="F123" s="57"/>
      <c r="G123" s="57"/>
    </row>
    <row r="124" spans="1:7">
      <c r="A124" s="3">
        <v>100</v>
      </c>
      <c r="B124" s="3" t="s">
        <v>16</v>
      </c>
      <c r="C124" s="8" t="s">
        <v>22</v>
      </c>
      <c r="D124" s="7" t="s">
        <v>54</v>
      </c>
      <c r="E124" s="3">
        <v>0.68979999999999997</v>
      </c>
      <c r="F124" s="57"/>
      <c r="G124" s="57"/>
    </row>
    <row r="125" spans="1:7">
      <c r="A125" s="3">
        <v>101</v>
      </c>
      <c r="B125" s="3" t="s">
        <v>16</v>
      </c>
      <c r="C125" s="8" t="s">
        <v>62</v>
      </c>
      <c r="D125" s="7" t="s">
        <v>54</v>
      </c>
      <c r="E125" s="3">
        <v>0.68979999999999997</v>
      </c>
      <c r="F125" s="57"/>
      <c r="G125" s="57"/>
    </row>
    <row r="126" spans="1:7" ht="15" customHeight="1">
      <c r="A126" s="3"/>
      <c r="B126" s="3"/>
      <c r="C126" s="29" t="s">
        <v>65</v>
      </c>
      <c r="D126" s="96" t="s">
        <v>56</v>
      </c>
      <c r="E126" s="97"/>
      <c r="F126" s="30">
        <f>F120+F121+F122+F123+F124+F125</f>
        <v>0</v>
      </c>
      <c r="G126" s="57"/>
    </row>
    <row r="127" spans="1:7" ht="15" customHeight="1">
      <c r="A127" s="3"/>
      <c r="B127" s="3"/>
      <c r="C127" s="90" t="s">
        <v>48</v>
      </c>
      <c r="D127" s="91"/>
      <c r="E127" s="91"/>
      <c r="F127" s="92"/>
      <c r="G127" s="59">
        <f>SUM(G120:G125)</f>
        <v>0</v>
      </c>
    </row>
    <row r="128" spans="1:7" ht="15" customHeight="1">
      <c r="A128" s="15"/>
      <c r="B128" s="20" t="s">
        <v>146</v>
      </c>
      <c r="C128" s="21"/>
      <c r="D128" s="15"/>
      <c r="E128" s="15"/>
      <c r="F128" s="22"/>
      <c r="G128" s="56"/>
    </row>
    <row r="129" spans="1:7" ht="15" customHeight="1">
      <c r="A129" s="3">
        <v>102</v>
      </c>
      <c r="B129" s="3" t="s">
        <v>16</v>
      </c>
      <c r="C129" s="10" t="s">
        <v>63</v>
      </c>
      <c r="D129" s="7" t="s">
        <v>0</v>
      </c>
      <c r="E129" s="3">
        <v>347</v>
      </c>
      <c r="F129" s="57"/>
      <c r="G129" s="57"/>
    </row>
    <row r="130" spans="1:7" ht="15" customHeight="1">
      <c r="A130" s="3">
        <v>103</v>
      </c>
      <c r="B130" s="3" t="s">
        <v>16</v>
      </c>
      <c r="C130" s="10" t="s">
        <v>64</v>
      </c>
      <c r="D130" s="7" t="s">
        <v>0</v>
      </c>
      <c r="E130" s="3">
        <v>347</v>
      </c>
      <c r="F130" s="57"/>
      <c r="G130" s="57"/>
    </row>
    <row r="131" spans="1:7" ht="15" customHeight="1">
      <c r="A131" s="3">
        <v>104</v>
      </c>
      <c r="B131" s="3" t="s">
        <v>16</v>
      </c>
      <c r="C131" s="10" t="s">
        <v>150</v>
      </c>
      <c r="D131" s="7" t="s">
        <v>0</v>
      </c>
      <c r="E131" s="3">
        <v>347</v>
      </c>
      <c r="F131" s="57"/>
      <c r="G131" s="57"/>
    </row>
    <row r="132" spans="1:7" ht="15" customHeight="1">
      <c r="A132" s="3">
        <v>105</v>
      </c>
      <c r="B132" s="3" t="s">
        <v>16</v>
      </c>
      <c r="C132" s="10" t="s">
        <v>147</v>
      </c>
      <c r="D132" s="7" t="s">
        <v>0</v>
      </c>
      <c r="E132" s="3">
        <v>347</v>
      </c>
      <c r="F132" s="57"/>
      <c r="G132" s="57"/>
    </row>
    <row r="133" spans="1:7" ht="15" customHeight="1">
      <c r="A133" s="3"/>
      <c r="B133" s="3"/>
      <c r="C133" s="31" t="s">
        <v>93</v>
      </c>
      <c r="D133" s="96" t="s">
        <v>56</v>
      </c>
      <c r="E133" s="97"/>
      <c r="F133" s="28">
        <f>F132+F131+F130+F129</f>
        <v>0</v>
      </c>
      <c r="G133" s="57"/>
    </row>
    <row r="134" spans="1:7" ht="15" customHeight="1">
      <c r="A134" s="3">
        <v>106</v>
      </c>
      <c r="B134" s="3" t="s">
        <v>31</v>
      </c>
      <c r="C134" s="4" t="s">
        <v>30</v>
      </c>
      <c r="D134" s="3" t="s">
        <v>52</v>
      </c>
      <c r="E134" s="3">
        <v>69</v>
      </c>
      <c r="F134" s="5"/>
      <c r="G134" s="57"/>
    </row>
    <row r="135" spans="1:7" ht="15" customHeight="1">
      <c r="A135" s="3"/>
      <c r="B135" s="3"/>
      <c r="C135" s="90" t="s">
        <v>49</v>
      </c>
      <c r="D135" s="91"/>
      <c r="E135" s="91"/>
      <c r="F135" s="92"/>
      <c r="G135" s="59">
        <f>SUM(G129:G134)</f>
        <v>0</v>
      </c>
    </row>
    <row r="136" spans="1:7" ht="15" customHeight="1">
      <c r="A136" s="93" t="s">
        <v>159</v>
      </c>
      <c r="B136" s="94"/>
      <c r="C136" s="94"/>
      <c r="D136" s="94"/>
      <c r="E136" s="94"/>
      <c r="F136" s="94"/>
      <c r="G136" s="95"/>
    </row>
    <row r="137" spans="1:7" ht="15" customHeight="1">
      <c r="A137" s="25"/>
      <c r="B137" s="83" t="s">
        <v>9</v>
      </c>
      <c r="C137" s="84"/>
      <c r="D137" s="84"/>
      <c r="E137" s="84"/>
      <c r="F137" s="85"/>
      <c r="G137" s="60">
        <f>G27+G57+G118+G127+G135</f>
        <v>0</v>
      </c>
    </row>
    <row r="138" spans="1:7" ht="15" customHeight="1">
      <c r="A138" s="26"/>
      <c r="B138" s="86" t="s">
        <v>19</v>
      </c>
      <c r="C138" s="87"/>
      <c r="D138" s="87"/>
      <c r="E138" s="87"/>
      <c r="F138" s="88"/>
      <c r="G138" s="61">
        <f>G137*0.21</f>
        <v>0</v>
      </c>
    </row>
    <row r="139" spans="1:7" ht="15" customHeight="1">
      <c r="A139" s="26"/>
      <c r="B139" s="80" t="s">
        <v>10</v>
      </c>
      <c r="C139" s="81"/>
      <c r="D139" s="81"/>
      <c r="E139" s="81"/>
      <c r="F139" s="82"/>
      <c r="G139" s="62">
        <f>SUM(G137:G138)</f>
        <v>0</v>
      </c>
    </row>
    <row r="140" spans="1:7" ht="15" customHeight="1">
      <c r="B140" s="2"/>
      <c r="C140" s="2"/>
      <c r="D140" s="2"/>
      <c r="E140" s="2"/>
      <c r="F140" s="24"/>
      <c r="G140" s="24"/>
    </row>
  </sheetData>
  <mergeCells count="27">
    <mergeCell ref="B139:F139"/>
    <mergeCell ref="B137:F137"/>
    <mergeCell ref="B138:F138"/>
    <mergeCell ref="A1:G1"/>
    <mergeCell ref="C27:F27"/>
    <mergeCell ref="C57:F57"/>
    <mergeCell ref="C118:F118"/>
    <mergeCell ref="C135:F135"/>
    <mergeCell ref="C127:F127"/>
    <mergeCell ref="A136:G136"/>
    <mergeCell ref="D126:E126"/>
    <mergeCell ref="D133:E133"/>
    <mergeCell ref="B29:G29"/>
    <mergeCell ref="A3:E3"/>
    <mergeCell ref="A4:C4"/>
    <mergeCell ref="D4:E4"/>
    <mergeCell ref="A5:C5"/>
    <mergeCell ref="D5:E5"/>
    <mergeCell ref="A6:C6"/>
    <mergeCell ref="D6:E6"/>
    <mergeCell ref="D10:E10"/>
    <mergeCell ref="D11:E11"/>
    <mergeCell ref="A7:C7"/>
    <mergeCell ref="D7:E7"/>
    <mergeCell ref="A8:C8"/>
    <mergeCell ref="D8:E8"/>
    <mergeCell ref="D9:E9"/>
  </mergeCells>
  <phoneticPr fontId="3" type="noConversion"/>
  <pageMargins left="0.7" right="0.7" top="0.78740157499999996" bottom="0.78740157499999996" header="0.3" footer="0.3"/>
  <pageSetup paperSize="9" scale="98" orientation="landscape" r:id="rId1"/>
  <headerFooter>
    <oddFooter>&amp;R&amp;"Arial,Obyčejné"&amp;8&amp;P/&amp;N</oddFooter>
  </headerFooter>
  <rowBreaks count="4" manualBreakCount="4">
    <brk id="27" max="6" man="1"/>
    <brk id="57" max="6" man="1"/>
    <brk id="89" max="6" man="1"/>
    <brk id="1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rozpočet</vt:lpstr>
      <vt:lpstr>List3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cp:lastPrinted>2014-04-11T15:20:08Z</cp:lastPrinted>
  <dcterms:created xsi:type="dcterms:W3CDTF">2012-10-19T16:14:20Z</dcterms:created>
  <dcterms:modified xsi:type="dcterms:W3CDTF">2014-08-28T08:05:10Z</dcterms:modified>
</cp:coreProperties>
</file>